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5580" tabRatio="601" activeTab="0"/>
  </bookViews>
  <sheets>
    <sheet name="Грунты" sheetId="1" r:id="rId1"/>
    <sheet name="Краски строит." sheetId="2" r:id="rId2"/>
    <sheet name="Упаковка (тара)" sheetId="3" r:id="rId3"/>
  </sheets>
  <definedNames/>
  <calcPr fullCalcOnLoad="1"/>
</workbook>
</file>

<file path=xl/sharedStrings.xml><?xml version="1.0" encoding="utf-8"?>
<sst xmlns="http://schemas.openxmlformats.org/spreadsheetml/2006/main" count="138" uniqueCount="68">
  <si>
    <t>Наименование</t>
  </si>
  <si>
    <r>
      <rPr>
        <b/>
        <i/>
        <sz val="10"/>
        <color indexed="10"/>
        <rFont val="Arial Cyr"/>
        <family val="0"/>
      </rPr>
      <t xml:space="preserve">   </t>
    </r>
    <r>
      <rPr>
        <b/>
        <i/>
        <u val="single"/>
        <sz val="10"/>
        <color indexed="10"/>
        <rFont val="Arial Cyr"/>
        <family val="0"/>
      </rPr>
      <t>WWW.LATADV.RU</t>
    </r>
  </si>
  <si>
    <r>
      <rPr>
        <b/>
        <i/>
        <sz val="10"/>
        <color indexed="10"/>
        <rFont val="Arial Cyr"/>
        <family val="0"/>
      </rPr>
      <t xml:space="preserve">  </t>
    </r>
    <r>
      <rPr>
        <b/>
        <i/>
        <u val="single"/>
        <sz val="10"/>
        <color indexed="10"/>
        <rFont val="Arial Cyr"/>
        <family val="0"/>
      </rPr>
      <t>WWW.LATADV.RU</t>
    </r>
  </si>
  <si>
    <t>Артикул</t>
  </si>
  <si>
    <t>Ед.</t>
  </si>
  <si>
    <t>шт.</t>
  </si>
  <si>
    <r>
      <rPr>
        <b/>
        <sz val="12"/>
        <rFont val="Times New Roman"/>
        <family val="1"/>
      </rPr>
      <t xml:space="preserve">Краска ДЛЯ ПОТОЛКОВ ВД-КС-2605 </t>
    </r>
    <r>
      <rPr>
        <b/>
        <i/>
        <sz val="12"/>
        <color indexed="16"/>
        <rFont val="Times New Roman"/>
        <family val="1"/>
      </rPr>
      <t>шелковисто-матовая</t>
    </r>
    <r>
      <rPr>
        <b/>
        <sz val="12"/>
        <rFont val="Times New Roman"/>
        <family val="1"/>
      </rPr>
      <t xml:space="preserve"> (белая) 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</t>
    </r>
    <r>
      <rPr>
        <i/>
        <sz val="11"/>
        <rFont val="Times New Roman"/>
        <family val="1"/>
      </rPr>
      <t xml:space="preserve">Предназначена для высококачественной окраски потолков и стен выше уровня панелей в помещениях с нормальной влажностью. Применяется по кирпичу, бетону, газобетону, асбоцементу, ДС, ДВ, ГК плитам, рулонным отделочным материалам (обои) и дереву.                                                                                                                                                               Расход на один слой 140-170 г/кв.м. </t>
    </r>
  </si>
  <si>
    <t xml:space="preserve">  УПАКОВКА (ТАРА)</t>
  </si>
  <si>
    <t>В/Р-1,0</t>
  </si>
  <si>
    <t>Ведро д131 ОСВ/БЕЛ с руч (1л = 1,4кг)</t>
  </si>
  <si>
    <t>В/Р-2,0</t>
  </si>
  <si>
    <t>В/Р-5,8</t>
  </si>
  <si>
    <t>В/Р-11,0</t>
  </si>
  <si>
    <t>В/Р-20,0</t>
  </si>
  <si>
    <t>К-1,0</t>
  </si>
  <si>
    <t>К-3,3</t>
  </si>
  <si>
    <t>Канистра п/э 3,3 натур (КЛАССИКА) с пробкой ЗТИ</t>
  </si>
  <si>
    <t>К-5,0</t>
  </si>
  <si>
    <t>Канистра п/э 5,0 натур (КЛАССИКА) с пробкой ЗТИ</t>
  </si>
  <si>
    <t>К-10,8</t>
  </si>
  <si>
    <t>Канистра п/э 10,8 натур (С) с пробкой ЗТИ</t>
  </si>
  <si>
    <t>К-21,5</t>
  </si>
  <si>
    <t>Канистра п/э 21,5 натур (С) с пробкой</t>
  </si>
  <si>
    <t>Бочка п/э V= 30л. крышка, хомут, ручки, синяя(ЗТИ) (30л = 42кг)</t>
  </si>
  <si>
    <t>Б-127,0</t>
  </si>
  <si>
    <t>Бочка п/э V= 127л. крышка, хомут, ручки, синяя(ЗТИ) (127л = 170кг)</t>
  </si>
  <si>
    <t>Прайс-лист на 2017г.</t>
  </si>
  <si>
    <t xml:space="preserve">Цена </t>
  </si>
  <si>
    <t>Бочка п/э V= 65л. крышка, хомут, ручки, синяя(ЗТИ) (60л = 85кг)</t>
  </si>
  <si>
    <r>
      <rPr>
        <b/>
        <sz val="12"/>
        <rFont val="Times New Roman"/>
        <family val="1"/>
      </rPr>
      <t xml:space="preserve">Грунт ПРОПИТОЧНЫЙ ВД-АК-02101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Для  внутренних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Предназначен для подготовки пористых строительных поверхностей перед окраской.                                                                                                                                                            Является порозаполнителем и межслойным адгезивом.                                                                                                                                                                                     Не снижает паропроницаемости поверхности.                                                                                                                               Расход на 1 слой 70-100 г/м2</t>
    </r>
  </si>
  <si>
    <r>
      <rPr>
        <b/>
        <sz val="12"/>
        <rFont val="Times New Roman"/>
        <family val="1"/>
      </rPr>
      <t xml:space="preserve">Грунт ФАСАДНЫЙ ВД-АК-01101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Улучшает адгезию, влагостойкость пористых поверхностей. Сокращает расход краски и увеличивает срок службы декоративного покрытия.                                                                                                                                                                Расход на 1 слой 80-100 г/м2</t>
    </r>
  </si>
  <si>
    <r>
      <rPr>
        <b/>
        <sz val="12"/>
        <rFont val="Times New Roman"/>
        <family val="1"/>
      </rPr>
      <t>Краска ИНТЕРЬЕРНАЯ ВД-КС-2610</t>
    </r>
    <r>
      <rPr>
        <b/>
        <sz val="12"/>
        <color indexed="16"/>
        <rFont val="Times New Roman"/>
        <family val="1"/>
      </rPr>
      <t xml:space="preserve"> </t>
    </r>
    <r>
      <rPr>
        <b/>
        <i/>
        <sz val="12"/>
        <color indexed="16"/>
        <rFont val="Times New Roman"/>
        <family val="1"/>
      </rPr>
      <t>шелковисто-матовая</t>
    </r>
    <r>
      <rPr>
        <b/>
        <sz val="12"/>
        <color indexed="16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(белая; цветная)    </t>
    </r>
    <r>
      <rPr>
        <sz val="11"/>
        <rFont val="Times New Roman"/>
        <family val="1"/>
      </rPr>
      <t xml:space="preserve">                                 </t>
    </r>
    <r>
      <rPr>
        <i/>
        <sz val="11"/>
        <rFont val="Times New Roman"/>
        <family val="1"/>
      </rPr>
      <t xml:space="preserve">Предназначена для высококачественной окраски потолков и стен в помещениях с нормальной влажностью. Применяется по кирпичу, бетону, газобетону, асбоцементу, ДС, ДВ, ГК плитам, рулонным отделочным материалам (обои) и дереву.                                                                                          Расход на один слой 130-150 г/кв.м.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Покрытие допускает легкую влажную протирку.</t>
    </r>
  </si>
  <si>
    <r>
      <rPr>
        <b/>
        <sz val="12"/>
        <rFont val="Times New Roman"/>
        <family val="1"/>
      </rPr>
      <t xml:space="preserve">Краска ВЛАГОСТОЙКАЯ ВД-КС-2614 </t>
    </r>
    <r>
      <rPr>
        <b/>
        <i/>
        <sz val="12"/>
        <color indexed="60"/>
        <rFont val="Times New Roman"/>
        <family val="1"/>
      </rPr>
      <t xml:space="preserve"> шелковисто-матовая</t>
    </r>
    <r>
      <rPr>
        <b/>
        <sz val="12"/>
        <color indexed="60"/>
        <rFont val="Times New Roman"/>
        <family val="1"/>
      </rPr>
      <t xml:space="preserve"> </t>
    </r>
    <r>
      <rPr>
        <b/>
        <sz val="12"/>
        <rFont val="Times New Roman"/>
        <family val="1"/>
      </rPr>
      <t>(белая; цветная)</t>
    </r>
    <r>
      <rPr>
        <b/>
        <sz val="12"/>
        <color indexed="6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</t>
    </r>
    <r>
      <rPr>
        <i/>
        <sz val="11"/>
        <rFont val="Times New Roman"/>
        <family val="1"/>
      </rPr>
      <t xml:space="preserve">Предназначена для высококачественной окраски потолков и стен в помещениях с повышенной влажностью (кухни,ванные комнаты и т.п.) а также для наружных работ в местах, защищенных от прямого попадания дождя..                                                                                                                                                                                                              Применяется по кирпичу, бетону, газобетону, асбоцементу, ДС, ДВ, ГК плитам, рулонным отделочным материалам (обои) и дереву.                                                                                                                                                                                                                                    Расход на один слой 130-150 г/кв.м.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Покрытие имеет умеренную износостойкость, допускает влажную уборку.</t>
    </r>
  </si>
  <si>
    <r>
      <rPr>
        <b/>
        <sz val="12"/>
        <rFont val="Times New Roman"/>
        <family val="1"/>
      </rPr>
      <t>Краска УНИВЕРСАЛЬНАЯ ВД-КС-2615</t>
    </r>
    <r>
      <rPr>
        <b/>
        <i/>
        <sz val="12"/>
        <color indexed="60"/>
        <rFont val="Times New Roman"/>
        <family val="1"/>
      </rPr>
      <t xml:space="preserve"> шелковисто-матовая</t>
    </r>
    <r>
      <rPr>
        <b/>
        <sz val="12"/>
        <color indexed="6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(белая; цветная)                                                 </t>
    </r>
    <r>
      <rPr>
        <i/>
        <sz val="11"/>
        <rFont val="Times New Roman"/>
        <family val="1"/>
      </rPr>
      <t xml:space="preserve">Предназначена для высококачественной окраски потолков и стен в помещениях с повышенной влажностью (кухни,ванные комнаты и т.п.) а также для наружных работ в местах, защищенных от прямого попадания дождя..                                                                                                                                                                                                              Применяется по кирпичу, бетону, газобетону, асбоцементу, ДС, ДВ, ГК плитам, рулонным отделочным материалам (обои) и дереву.                                                                                                                                                                                                                                    Расход на один слой 130-150 г/кв.м.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Покрытие имеет умеренную износостойкость, допускает влажную уборку.</t>
    </r>
  </si>
  <si>
    <r>
      <rPr>
        <b/>
        <sz val="12"/>
        <rFont val="Times New Roman"/>
        <family val="1"/>
      </rPr>
      <t>Краска СТОЙКАЯ К МЫТЬЮ ВД-КС-2620</t>
    </r>
    <r>
      <rPr>
        <b/>
        <i/>
        <sz val="12"/>
        <color indexed="60"/>
        <rFont val="Times New Roman"/>
        <family val="1"/>
      </rPr>
      <t xml:space="preserve"> </t>
    </r>
    <r>
      <rPr>
        <b/>
        <i/>
        <sz val="12"/>
        <color indexed="16"/>
        <rFont val="Times New Roman"/>
        <family val="1"/>
      </rPr>
      <t>шелковисто-матовая</t>
    </r>
    <r>
      <rPr>
        <b/>
        <sz val="12"/>
        <rFont val="Times New Roman"/>
        <family val="1"/>
      </rPr>
      <t xml:space="preserve"> (белая; цветная)                         </t>
    </r>
    <r>
      <rPr>
        <i/>
        <sz val="11"/>
        <rFont val="Times New Roman"/>
        <family val="1"/>
      </rPr>
      <t xml:space="preserve">Предназначена для высококачественной окраски потолков и стен в помещениях с нормальной и повышенной влажностью (кухни ванные комнаты и т.п.) Применяется по кирпичу, бетону, газобетону, асбоцементу, ДС, ДВ, ГК плитам, рулонным отделочным материалам и дереву.                                                                                                                        Расход на один слой 110-150 г/кв.м.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Покрытие устойчиво к мытью с применением моющих средств.</t>
    </r>
  </si>
  <si>
    <r>
      <rPr>
        <b/>
        <sz val="12"/>
        <rFont val="Times New Roman"/>
        <family val="1"/>
      </rPr>
      <t>Краска ФАСАДНАЯ  ВД-АК-1625</t>
    </r>
    <r>
      <rPr>
        <b/>
        <i/>
        <sz val="12"/>
        <color indexed="16"/>
        <rFont val="Times New Roman"/>
        <family val="1"/>
      </rPr>
      <t xml:space="preserve"> шелковисто-матовая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(белая; цветная)</t>
    </r>
    <r>
      <rPr>
        <b/>
        <sz val="11"/>
        <rFont val="Times New Roman"/>
        <family val="1"/>
      </rPr>
      <t xml:space="preserve">                                                         </t>
    </r>
    <r>
      <rPr>
        <i/>
        <sz val="11"/>
        <rFont val="Times New Roman"/>
        <family val="1"/>
      </rPr>
      <t>Акрилатная. Для фасадных работ по плотным поверхностям  с низкой и средней паропроницаемостью (цементно-песчаная, и известково-цементно-песчаная штукатурка плотностью более 1700 кг/м2, кирпич,  керамзитобетон плотностью более 1400 кг/м2).                                                                                                                                                                                                                                                  Расход на 1 слой 110-140 г/м2                                                                                                                                                                                                                                                                                                                                                       Паропроницаемость покрытия толщиной 120 мкм Sd=0,16 м</t>
    </r>
  </si>
  <si>
    <r>
      <rPr>
        <b/>
        <sz val="12"/>
        <rFont val="Times New Roman"/>
        <family val="1"/>
      </rPr>
      <t xml:space="preserve">Грунт АНТИПЛЕСЕНЬ ВД-АК-02101-01 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</t>
    </r>
    <r>
      <rPr>
        <i/>
        <sz val="11"/>
        <rFont val="Times New Roman"/>
        <family val="1"/>
      </rPr>
      <t>Для  внутренних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Предназначен для обработки пораженных плесневыми грибами и водорослями наружных и внутренних оштукатуренных, прошпатлеванных, ранее окрашенных или новых строительных поверхностей из кирпича, бетона, газобетона, асбоцемента, ДСП, гипсокартонных плит и дерева.                                                                                                                               Расход на 1 слой 70-100 г/м2</t>
    </r>
  </si>
  <si>
    <r>
      <rPr>
        <b/>
        <sz val="12"/>
        <rFont val="Times New Roman"/>
        <family val="1"/>
      </rPr>
      <t xml:space="preserve">Грунт ГЛУБОКОГО ПРОНИКНОВЕНИЯ ВД-АК-01101-02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i/>
        <sz val="11"/>
        <rFont val="Times New Roman"/>
        <family val="1"/>
      </rPr>
      <t>Для наружных и внутренних работ.                                                                                                                                                    Предназначен для эффективной обработки проблемных минеральных и деревянных подложек, старых мелящих покрытий, для заштукатуренных и прошпатлеванных поверхностей.                                                                                                                  Грунт глубоко проникает в подложку, эффективно ее укрепляет. Заполняет поры до сотых долей микрона. Снижает и выравнивает впитывающую способность поверхности.                                                                                                                                                  Расход на 1 слой 70-100 г/м2</t>
    </r>
  </si>
  <si>
    <t>Фасовка</t>
  </si>
  <si>
    <t>1,4кг.</t>
  </si>
  <si>
    <t>2,5кг.</t>
  </si>
  <si>
    <t>4,5кг.</t>
  </si>
  <si>
    <t>8кг.</t>
  </si>
  <si>
    <t>15кг.</t>
  </si>
  <si>
    <t>1кг.(канистра)</t>
  </si>
  <si>
    <t>5кг.(канистра)</t>
  </si>
  <si>
    <t>10кг.(канистра)</t>
  </si>
  <si>
    <r>
      <rPr>
        <b/>
        <sz val="12"/>
        <rFont val="Times New Roman"/>
        <family val="1"/>
      </rPr>
      <t xml:space="preserve">Грунт УКРЕПЛЯЮЩИЙ ВД-АК-01101-01 (концентрат)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i/>
        <sz val="11"/>
        <rFont val="Times New Roman"/>
        <family val="1"/>
      </rPr>
      <t>Для наружных и внутренних работ.                                                                                                                                                    Предназначен для укрепления рыхлых минеральных поверхностей перед оклейкой обоев,                                                                               а также перед окраской любыми видами краски или облицовкой плиткой.                                                                                                                  Совместим с цементно-песчаными смесями.                                                                                                                                                   Расход на 1 слой 70-100 г/м2</t>
    </r>
  </si>
  <si>
    <t xml:space="preserve">Цена за 1кг. без учета стоимости тары </t>
  </si>
  <si>
    <t>Цена за 1кг. без учета стоимости тары</t>
  </si>
  <si>
    <t>Цена</t>
  </si>
  <si>
    <r>
      <rPr>
        <b/>
        <sz val="12"/>
        <rFont val="Times New Roman"/>
        <family val="1"/>
      </rPr>
      <t>Краска ДЛЯ ЦОКОЛЯ ЗДАНИЙ  ВД-АК-1535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(цветная)</t>
    </r>
    <r>
      <rPr>
        <b/>
        <sz val="11"/>
        <rFont val="Times New Roman"/>
        <family val="1"/>
      </rPr>
      <t xml:space="preserve">                                                         </t>
    </r>
    <r>
      <rPr>
        <i/>
        <sz val="11"/>
        <rFont val="Times New Roman"/>
        <family val="1"/>
      </rPr>
      <t>Акрилатная. Для фасадных работ по плотным поверхностям  с низкой и средней паропроницаемостью (цементно-песчаная, и известково-цементно-песчаная штукатурка плотностью более 1700 кг/м2, кирпич,  керамзитобетон плотностью более 1400 кг/м2).                                                                                                                                                                                                                                                  Расход на 1 слой 110-140 г/м2                                                                                                                                                                                                                                                                                                                                                       Паропроницаемость покрытия толщиной 120 мкм Sd=0,16 м</t>
    </r>
  </si>
  <si>
    <t xml:space="preserve"> ГРУНТЫ АКРИЛОВЫЕ ВОДНО-ДИСПЕРСИОННЫЕ СТРОИТЕЛЬНОГО НАЗНАЧЕНИЯ </t>
  </si>
  <si>
    <t xml:space="preserve"> КРАСКИ АКРИЛОВЫЕ ВОДНО-ДИСПЕРСИОННЫЕ СТРОИТЕЛЬНОГО НАЗНАЧЕНИЯ.</t>
  </si>
  <si>
    <r>
      <rPr>
        <b/>
        <sz val="12"/>
        <rFont val="Times New Roman"/>
        <family val="1"/>
      </rPr>
      <t xml:space="preserve">Грунт ПО ЦЕМЕНТНЫМ ПОВЕРХНОСТЯМ ВД-АК-01101-03              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             </t>
    </r>
    <r>
      <rPr>
        <i/>
        <sz val="11"/>
        <rFont val="Times New Roman"/>
        <family val="1"/>
      </rPr>
      <t>Для наружных и внутренних работ.                                                                                                                                                    Предназначен для грунтования плотных цементных, бетонных или других минеральных подложек перед окраской любыми видами красок или перед нанесением клеев..                                                                                                                                               Снижает и выравнивает впитывающую способность поверхности.                                                                                                                                                  Расход на 1 слой 70-100 г/м2</t>
    </r>
  </si>
  <si>
    <t>25кг.</t>
  </si>
  <si>
    <t>Цена А/Т</t>
  </si>
  <si>
    <t>Этикетка</t>
  </si>
  <si>
    <t>Цена ЛАТА</t>
  </si>
  <si>
    <t>Контейнер 2,0 БЕЛ с руч (2л = 2,5кг)</t>
  </si>
  <si>
    <t>Контейнер 3,3 БЕЛ с руч (3,3л = 4,5кг)</t>
  </si>
  <si>
    <t>Контейнер 5,8 БЕЛ с руч (5,8л = 8кг)</t>
  </si>
  <si>
    <t>Контейнер 11,0 БЕЛ с руч (11,0л = 15кг)</t>
  </si>
  <si>
    <t>Контейнер 20,0 БЕЛ с руч (20,0л = 25кг)</t>
  </si>
  <si>
    <t>Канистра п/э 1,0 натур (КЛАССИКА) с пробкой ЗТИ</t>
  </si>
  <si>
    <t>К-30,0</t>
  </si>
  <si>
    <t>Б-65,0</t>
  </si>
  <si>
    <t>В/Р-3,3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</si>
</sst>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Arial Cyr"/>
      <family val="0"/>
    </font>
    <font>
      <b/>
      <i/>
      <u val="single"/>
      <sz val="10"/>
      <color indexed="10"/>
      <name val="Arial Cyr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b/>
      <sz val="12"/>
      <color indexed="16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6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i/>
      <sz val="12"/>
      <color indexed="60"/>
      <name val="Times New Roman"/>
      <family val="1"/>
    </font>
    <font>
      <b/>
      <i/>
      <u val="single"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u val="single"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42" applyFont="1" applyAlignment="1" applyProtection="1">
      <alignment/>
      <protection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168" fontId="16" fillId="35" borderId="21" xfId="0" applyNumberFormat="1" applyFont="1" applyFill="1" applyBorder="1" applyAlignment="1">
      <alignment horizontal="center" vertical="center"/>
    </xf>
    <xf numFmtId="168" fontId="16" fillId="35" borderId="22" xfId="0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8" fontId="0" fillId="35" borderId="0" xfId="0" applyNumberFormat="1" applyFont="1" applyFill="1" applyBorder="1" applyAlignment="1">
      <alignment horizontal="center" vertical="center" wrapText="1"/>
    </xf>
    <xf numFmtId="0" fontId="74" fillId="0" borderId="0" xfId="42" applyFont="1" applyAlignment="1" applyProtection="1">
      <alignment/>
      <protection/>
    </xf>
    <xf numFmtId="0" fontId="74" fillId="0" borderId="0" xfId="42" applyFont="1" applyAlignment="1" applyProtection="1">
      <alignment/>
      <protection/>
    </xf>
    <xf numFmtId="168" fontId="22" fillId="35" borderId="23" xfId="0" applyNumberFormat="1" applyFont="1" applyFill="1" applyBorder="1" applyAlignment="1">
      <alignment horizontal="center" vertical="center"/>
    </xf>
    <xf numFmtId="168" fontId="22" fillId="35" borderId="24" xfId="0" applyNumberFormat="1" applyFont="1" applyFill="1" applyBorder="1" applyAlignment="1">
      <alignment horizontal="center" vertical="center"/>
    </xf>
    <xf numFmtId="168" fontId="22" fillId="35" borderId="25" xfId="0" applyNumberFormat="1" applyFont="1" applyFill="1" applyBorder="1" applyAlignment="1">
      <alignment horizontal="center" vertical="center"/>
    </xf>
    <xf numFmtId="0" fontId="0" fillId="36" borderId="26" xfId="0" applyFill="1" applyBorder="1" applyAlignment="1">
      <alignment/>
    </xf>
    <xf numFmtId="0" fontId="0" fillId="33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6" borderId="11" xfId="0" applyFill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168" fontId="0" fillId="35" borderId="21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left"/>
    </xf>
    <xf numFmtId="0" fontId="4" fillId="35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32" xfId="0" applyFill="1" applyBorder="1" applyAlignment="1">
      <alignment horizontal="left"/>
    </xf>
    <xf numFmtId="0" fontId="4" fillId="35" borderId="3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26" xfId="0" applyFill="1" applyBorder="1" applyAlignment="1">
      <alignment/>
    </xf>
    <xf numFmtId="0" fontId="1" fillId="0" borderId="0" xfId="0" applyFont="1" applyAlignment="1">
      <alignment horizontal="center"/>
    </xf>
    <xf numFmtId="0" fontId="0" fillId="36" borderId="11" xfId="0" applyFill="1" applyBorder="1" applyAlignment="1">
      <alignment/>
    </xf>
    <xf numFmtId="0" fontId="74" fillId="0" borderId="0" xfId="42" applyFont="1" applyAlignment="1" applyProtection="1">
      <alignment/>
      <protection/>
    </xf>
    <xf numFmtId="168" fontId="24" fillId="37" borderId="11" xfId="0" applyNumberFormat="1" applyFont="1" applyFill="1" applyBorder="1" applyAlignment="1">
      <alignment horizontal="center" wrapText="1"/>
    </xf>
    <xf numFmtId="0" fontId="0" fillId="36" borderId="27" xfId="0" applyFill="1" applyBorder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3" borderId="27" xfId="0" applyFill="1" applyBorder="1" applyAlignment="1">
      <alignment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5" borderId="36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 vertical="center" wrapText="1"/>
    </xf>
    <xf numFmtId="0" fontId="4" fillId="35" borderId="34" xfId="0" applyFont="1" applyFill="1" applyBorder="1" applyAlignment="1">
      <alignment horizontal="left" vertical="center" wrapText="1"/>
    </xf>
    <xf numFmtId="0" fontId="0" fillId="35" borderId="37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 wrapText="1"/>
    </xf>
    <xf numFmtId="0" fontId="0" fillId="35" borderId="40" xfId="0" applyFill="1" applyBorder="1" applyAlignment="1">
      <alignment horizontal="left" vertical="center" wrapText="1"/>
    </xf>
    <xf numFmtId="0" fontId="0" fillId="35" borderId="35" xfId="0" applyFill="1" applyBorder="1" applyAlignment="1">
      <alignment horizontal="left" vertical="center" wrapText="1"/>
    </xf>
    <xf numFmtId="168" fontId="0" fillId="35" borderId="41" xfId="0" applyNumberForma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168" fontId="0" fillId="35" borderId="42" xfId="0" applyNumberFormat="1" applyFill="1" applyBorder="1" applyAlignment="1">
      <alignment horizontal="center" vertical="center"/>
    </xf>
    <xf numFmtId="168" fontId="23" fillId="35" borderId="38" xfId="0" applyNumberFormat="1" applyFont="1" applyFill="1" applyBorder="1" applyAlignment="1">
      <alignment horizontal="center" vertical="center" wrapText="1"/>
    </xf>
    <xf numFmtId="168" fontId="24" fillId="35" borderId="39" xfId="0" applyNumberFormat="1" applyFont="1" applyFill="1" applyBorder="1" applyAlignment="1">
      <alignment horizontal="center" vertical="center" wrapText="1"/>
    </xf>
    <xf numFmtId="168" fontId="24" fillId="35" borderId="40" xfId="0" applyNumberFormat="1" applyFont="1" applyFill="1" applyBorder="1" applyAlignment="1">
      <alignment horizontal="center" vertical="center" wrapText="1"/>
    </xf>
    <xf numFmtId="168" fontId="24" fillId="35" borderId="4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35" borderId="38" xfId="0" applyFont="1" applyFill="1" applyBorder="1" applyAlignment="1">
      <alignment vertical="center" wrapText="1"/>
    </xf>
    <xf numFmtId="0" fontId="4" fillId="35" borderId="39" xfId="0" applyFont="1" applyFill="1" applyBorder="1" applyAlignment="1">
      <alignment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35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4" fillId="35" borderId="37" xfId="0" applyFont="1" applyFill="1" applyBorder="1" applyAlignment="1">
      <alignment horizontal="left" vertical="center" wrapText="1"/>
    </xf>
    <xf numFmtId="168" fontId="24" fillId="35" borderId="39" xfId="0" applyNumberFormat="1" applyFont="1" applyFill="1" applyBorder="1" applyAlignment="1">
      <alignment horizontal="center" wrapText="1"/>
    </xf>
    <xf numFmtId="168" fontId="24" fillId="35" borderId="43" xfId="0" applyNumberFormat="1" applyFont="1" applyFill="1" applyBorder="1" applyAlignment="1">
      <alignment horizontal="center" wrapText="1"/>
    </xf>
    <xf numFmtId="168" fontId="24" fillId="35" borderId="4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4" fillId="0" borderId="0" xfId="42" applyFont="1" applyAlignment="1" applyProtection="1">
      <alignment/>
      <protection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44" xfId="0" applyFont="1" applyBorder="1" applyAlignment="1">
      <alignment horizontal="center" vertical="center"/>
    </xf>
    <xf numFmtId="168" fontId="22" fillId="35" borderId="19" xfId="0" applyNumberFormat="1" applyFont="1" applyFill="1" applyBorder="1" applyAlignment="1">
      <alignment horizontal="center" vertical="center"/>
    </xf>
    <xf numFmtId="168" fontId="0" fillId="35" borderId="45" xfId="0" applyNumberFormat="1" applyFill="1" applyBorder="1" applyAlignment="1">
      <alignment horizontal="center" vertical="center"/>
    </xf>
    <xf numFmtId="168" fontId="0" fillId="35" borderId="46" xfId="0" applyNumberForma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168" fontId="0" fillId="35" borderId="22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1905000</xdr:colOff>
      <xdr:row>2</xdr:row>
      <xdr:rowOff>47625</xdr:rowOff>
    </xdr:from>
    <xdr:to>
      <xdr:col>5</xdr:col>
      <xdr:colOff>1238250</xdr:colOff>
      <xdr:row>8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95600" y="409575"/>
          <a:ext cx="8743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 anchor="ctr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Отличные адгезивы. 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Снижают пористость и укрепляют проблемные поверхности. 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Позволяют сократить расход финишного материала.               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Образуют прозрачное выравнивающее эластичное покрытие.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 содержат органических  растворителей, разбавляются водой, без запаха,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пожаробезопасен.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 editAs="oneCell">
    <xdr:from>
      <xdr:col>2</xdr:col>
      <xdr:colOff>0</xdr:colOff>
      <xdr:row>2</xdr:row>
      <xdr:rowOff>66675</xdr:rowOff>
    </xdr:from>
    <xdr:to>
      <xdr:col>2</xdr:col>
      <xdr:colOff>1752600</xdr:colOff>
      <xdr:row>6</xdr:row>
      <xdr:rowOff>104775</xdr:rowOff>
    </xdr:to>
    <xdr:pic>
      <xdr:nvPicPr>
        <xdr:cNvPr id="2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28625"/>
          <a:ext cx="17526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171450</xdr:colOff>
      <xdr:row>49</xdr:row>
      <xdr:rowOff>0</xdr:rowOff>
    </xdr:from>
    <xdr:to>
      <xdr:col>3</xdr:col>
      <xdr:colOff>0</xdr:colOff>
      <xdr:row>57</xdr:row>
      <xdr:rowOff>66675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162050" y="9677400"/>
          <a:ext cx="796290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Фирма предлагает индивидуальный  подбор и изготовление  материалов: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Подбор материала с оптимальными характеристиками по водопоглощению и паропроницаемости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Фасовка в тару от 1 л до 1000 л
</a:t>
          </a: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Серийно выпускаемые грунты  фасуются в п/э тару:
</a:t>
          </a: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 кг, 5 кг, 10 кг , п/э канистра;</a:t>
          </a:r>
          <a:r>
            <a:rPr lang="en-US" cap="none" sz="120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10 кг, 20кг, п/з ведро.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2</xdr:row>
      <xdr:rowOff>133350</xdr:rowOff>
    </xdr:from>
    <xdr:to>
      <xdr:col>4</xdr:col>
      <xdr:colOff>1114425</xdr:colOff>
      <xdr:row>11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52700" y="533400"/>
          <a:ext cx="70675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 anchor="ctr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Высокоукрывистые, белые и цветные краски для внутренних и наружных работ.    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Удобны в работе, легко наносятся.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Изготавливаются  на высококачественном отечественном и импортном сырье.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качестве пленкообразующего (основа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краски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использована высококачественная стирол-акриловая латексная дисперсия. 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качестве наполнителя (скилета краски) применен высококачественный микромрамор в замен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традиционного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мелового наполнителя.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Краски не содержат летучих органических растворителей, не препятствуют естественному дыханию поверхности, разбавляются водой, быстро сохнут,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практически без запаха, пожаровзрывобезопасны.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1</xdr:col>
      <xdr:colOff>19050</xdr:colOff>
      <xdr:row>4</xdr:row>
      <xdr:rowOff>76200</xdr:rowOff>
    </xdr:from>
    <xdr:to>
      <xdr:col>1</xdr:col>
      <xdr:colOff>1743075</xdr:colOff>
      <xdr:row>8</xdr:row>
      <xdr:rowOff>66675</xdr:rowOff>
    </xdr:to>
    <xdr:pic>
      <xdr:nvPicPr>
        <xdr:cNvPr id="2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838200"/>
          <a:ext cx="17240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257175</xdr:colOff>
      <xdr:row>64</xdr:row>
      <xdr:rowOff>104775</xdr:rowOff>
    </xdr:from>
    <xdr:to>
      <xdr:col>3</xdr:col>
      <xdr:colOff>66675</xdr:colOff>
      <xdr:row>75</xdr:row>
      <xdr:rowOff>19050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942975" y="12449175"/>
          <a:ext cx="6619875" cy="169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11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Фирма предлагает индивидуальный</a:t>
          </a:r>
          <a:r>
            <a:rPr lang="en-US" cap="none" sz="11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5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подбор и изготовление  материалов:
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Колеровка по каталогам 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NCS, RAL,  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ЛАТА-КОЛОР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(бесплатно)
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Подбор цвета по образцам </a:t>
          </a:r>
          <a:r>
            <a:rPr lang="en-US" cap="none" sz="1200" b="1" i="1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(бесплатно)</a:t>
          </a:r>
          <a:r>
            <a:rPr lang="en-US" cap="none" sz="1200" b="0" i="1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Полная воспроизводимость цвета при повторном заказе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993300"/>
              </a:solidFill>
              <a:latin typeface="Times New Roman"/>
              <a:ea typeface="Times New Roman"/>
              <a:cs typeface="Times New Roman"/>
            </a:rPr>
            <a:t>(бесплатно)
</a:t>
          </a:r>
          <a:r>
            <a:rPr lang="en-US" cap="none" sz="11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• Изготовление крупных партий в минимальные сроки 
</a:t>
          </a:r>
          <a:r>
            <a:rPr lang="en-US" cap="none" sz="115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Серийно выпускаемые  материалы фасуются в п/э тару:</a:t>
          </a:r>
          <a:r>
            <a:rPr lang="en-US" cap="none" sz="11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1" i="1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1,4кг; 2,5 кг; 4,5 кг; 8 кг; 15 к;, 30 кг.  п/э ведро.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133350</xdr:rowOff>
    </xdr:from>
    <xdr:to>
      <xdr:col>2</xdr:col>
      <xdr:colOff>790575</xdr:colOff>
      <xdr:row>5</xdr:row>
      <xdr:rowOff>9525</xdr:rowOff>
    </xdr:to>
    <xdr:pic>
      <xdr:nvPicPr>
        <xdr:cNvPr id="1" name="Picture 1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95275"/>
          <a:ext cx="16002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tadv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tadv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atadv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G49"/>
  <sheetViews>
    <sheetView tabSelected="1" zoomScalePageLayoutView="0" workbookViewId="0" topLeftCell="B1">
      <selection activeCell="C71" sqref="C71"/>
    </sheetView>
  </sheetViews>
  <sheetFormatPr defaultColWidth="9.00390625" defaultRowHeight="12.75"/>
  <cols>
    <col min="2" max="2" width="4.00390625" style="0" customWidth="1"/>
    <col min="3" max="3" width="106.75390625" style="0" customWidth="1"/>
    <col min="4" max="4" width="18.375" style="0" hidden="1" customWidth="1"/>
    <col min="5" max="5" width="16.75390625" style="0" customWidth="1"/>
    <col min="6" max="6" width="17.00390625" style="0" customWidth="1"/>
  </cols>
  <sheetData>
    <row r="2" spans="3:4" ht="15.75">
      <c r="C2" s="52" t="s">
        <v>52</v>
      </c>
      <c r="D2" s="52"/>
    </row>
    <row r="3" ht="9" customHeight="1"/>
    <row r="8" spans="2:4" ht="17.25" customHeight="1">
      <c r="B8" s="3"/>
      <c r="C8" s="4" t="s">
        <v>2</v>
      </c>
      <c r="D8" s="54"/>
    </row>
    <row r="9" ht="11.25" customHeight="1"/>
    <row r="10" spans="3:4" ht="12.75">
      <c r="C10" s="2" t="s">
        <v>26</v>
      </c>
      <c r="D10" s="2"/>
    </row>
    <row r="11" ht="4.5" customHeight="1" thickBot="1"/>
    <row r="12" spans="3:7" s="1" customFormat="1" ht="55.5" customHeight="1">
      <c r="C12" s="13" t="s">
        <v>0</v>
      </c>
      <c r="D12" s="107" t="s">
        <v>48</v>
      </c>
      <c r="E12" s="108" t="s">
        <v>38</v>
      </c>
      <c r="F12" s="47" t="s">
        <v>27</v>
      </c>
      <c r="G12"/>
    </row>
    <row r="13" spans="3:7" s="1" customFormat="1" ht="2.25" customHeight="1">
      <c r="C13" s="59"/>
      <c r="D13" s="35"/>
      <c r="E13" s="35"/>
      <c r="F13" s="48"/>
      <c r="G13"/>
    </row>
    <row r="14" spans="3:6" ht="30" customHeight="1">
      <c r="C14" s="64" t="s">
        <v>29</v>
      </c>
      <c r="D14" s="77">
        <v>30.37</v>
      </c>
      <c r="E14" s="42" t="s">
        <v>44</v>
      </c>
      <c r="F14" s="40">
        <f>'Упаковка (тара)'!G18+Грунты!D14</f>
        <v>62.620000000000005</v>
      </c>
    </row>
    <row r="15" spans="3:6" ht="18.75" customHeight="1">
      <c r="C15" s="65"/>
      <c r="D15" s="78"/>
      <c r="E15" s="60" t="s">
        <v>45</v>
      </c>
      <c r="F15" s="74">
        <f>Грунты!D14*5+'Упаковка (тара)'!G20</f>
        <v>252.1</v>
      </c>
    </row>
    <row r="16" spans="3:6" ht="9" customHeight="1">
      <c r="C16" s="65"/>
      <c r="D16" s="78"/>
      <c r="E16" s="63"/>
      <c r="F16" s="75"/>
    </row>
    <row r="17" spans="3:6" ht="18" customHeight="1">
      <c r="C17" s="65"/>
      <c r="D17" s="78"/>
      <c r="E17" s="60" t="s">
        <v>46</v>
      </c>
      <c r="F17" s="74">
        <f>D14*10+'Упаковка (тара)'!G21</f>
        <v>480.2</v>
      </c>
    </row>
    <row r="18" spans="3:6" ht="15" customHeight="1">
      <c r="C18" s="66"/>
      <c r="D18" s="79"/>
      <c r="E18" s="62"/>
      <c r="F18" s="76"/>
    </row>
    <row r="19" spans="3:6" ht="2.25" customHeight="1">
      <c r="C19" s="56"/>
      <c r="D19" s="51"/>
      <c r="E19" s="34"/>
      <c r="F19" s="49"/>
    </row>
    <row r="20" spans="3:6" ht="27" customHeight="1">
      <c r="C20" s="64" t="s">
        <v>36</v>
      </c>
      <c r="D20" s="77">
        <v>31.98</v>
      </c>
      <c r="E20" s="42" t="s">
        <v>44</v>
      </c>
      <c r="F20" s="40">
        <f>D20+'Упаковка (тара)'!G18</f>
        <v>64.23</v>
      </c>
    </row>
    <row r="21" spans="3:6" ht="18.75" customHeight="1">
      <c r="C21" s="65"/>
      <c r="D21" s="78"/>
      <c r="E21" s="60" t="s">
        <v>45</v>
      </c>
      <c r="F21" s="74">
        <f>D20*5+'Упаковка (тара)'!G20</f>
        <v>260.15</v>
      </c>
    </row>
    <row r="22" spans="3:6" ht="13.5" customHeight="1">
      <c r="C22" s="65"/>
      <c r="D22" s="78"/>
      <c r="E22" s="63"/>
      <c r="F22" s="75"/>
    </row>
    <row r="23" spans="3:6" ht="18.75" customHeight="1">
      <c r="C23" s="65"/>
      <c r="D23" s="78"/>
      <c r="E23" s="60" t="s">
        <v>46</v>
      </c>
      <c r="F23" s="74">
        <f>D20*10+'Упаковка (тара)'!G21</f>
        <v>496.3</v>
      </c>
    </row>
    <row r="24" spans="3:6" ht="10.5" customHeight="1">
      <c r="C24" s="66"/>
      <c r="D24" s="79"/>
      <c r="E24" s="62"/>
      <c r="F24" s="76"/>
    </row>
    <row r="25" spans="3:6" ht="2.25" customHeight="1">
      <c r="C25" s="56"/>
      <c r="D25" s="51"/>
      <c r="E25" s="34"/>
      <c r="F25" s="50"/>
    </row>
    <row r="26" spans="3:6" ht="20.25" customHeight="1">
      <c r="C26" s="70" t="s">
        <v>30</v>
      </c>
      <c r="D26" s="77">
        <v>44.24</v>
      </c>
      <c r="E26" s="42" t="s">
        <v>44</v>
      </c>
      <c r="F26" s="40">
        <f>D26+'Упаковка (тара)'!G18</f>
        <v>76.49000000000001</v>
      </c>
    </row>
    <row r="27" spans="3:6" ht="12.75" customHeight="1">
      <c r="C27" s="71"/>
      <c r="D27" s="78"/>
      <c r="E27" s="60" t="s">
        <v>45</v>
      </c>
      <c r="F27" s="74">
        <f>D26*5+'Упаковка (тара)'!G20</f>
        <v>321.45000000000005</v>
      </c>
    </row>
    <row r="28" spans="3:6" ht="9" customHeight="1">
      <c r="C28" s="71"/>
      <c r="D28" s="78"/>
      <c r="E28" s="63"/>
      <c r="F28" s="75"/>
    </row>
    <row r="29" spans="3:6" ht="12" customHeight="1">
      <c r="C29" s="71"/>
      <c r="D29" s="78"/>
      <c r="E29" s="60" t="s">
        <v>46</v>
      </c>
      <c r="F29" s="74">
        <f>D26*10+'Упаковка (тара)'!G21</f>
        <v>618.9000000000001</v>
      </c>
    </row>
    <row r="30" spans="3:6" ht="7.5" customHeight="1">
      <c r="C30" s="72"/>
      <c r="D30" s="79"/>
      <c r="E30" s="62"/>
      <c r="F30" s="76"/>
    </row>
    <row r="31" spans="3:6" ht="2.25" customHeight="1">
      <c r="C31" s="58"/>
      <c r="D31" s="53"/>
      <c r="E31" s="37"/>
      <c r="F31" s="50"/>
    </row>
    <row r="32" spans="3:6" ht="27.75" customHeight="1">
      <c r="C32" s="67" t="s">
        <v>47</v>
      </c>
      <c r="D32" s="77">
        <v>52.4</v>
      </c>
      <c r="E32" s="42" t="s">
        <v>44</v>
      </c>
      <c r="F32" s="40">
        <f>D32+'Упаковка (тара)'!G18</f>
        <v>84.65</v>
      </c>
    </row>
    <row r="33" spans="3:6" ht="18.75" customHeight="1">
      <c r="C33" s="68"/>
      <c r="D33" s="78"/>
      <c r="E33" s="60" t="s">
        <v>45</v>
      </c>
      <c r="F33" s="74">
        <f>D32*5+'Упаковка (тара)'!G20</f>
        <v>362.25</v>
      </c>
    </row>
    <row r="34" spans="3:6" ht="14.25" customHeight="1">
      <c r="C34" s="68"/>
      <c r="D34" s="78"/>
      <c r="E34" s="63"/>
      <c r="F34" s="75"/>
    </row>
    <row r="35" spans="3:6" ht="25.5" customHeight="1">
      <c r="C35" s="68"/>
      <c r="D35" s="78"/>
      <c r="E35" s="60" t="s">
        <v>46</v>
      </c>
      <c r="F35" s="74">
        <f>D32*10+'Упаковка (тара)'!G21</f>
        <v>700.5</v>
      </c>
    </row>
    <row r="36" spans="3:6" ht="9" customHeight="1">
      <c r="C36" s="69"/>
      <c r="D36" s="79"/>
      <c r="E36" s="62"/>
      <c r="F36" s="76"/>
    </row>
    <row r="37" spans="3:6" ht="2.25" customHeight="1">
      <c r="C37" s="56"/>
      <c r="D37" s="53"/>
      <c r="E37" s="37"/>
      <c r="F37" s="50"/>
    </row>
    <row r="38" spans="3:6" ht="32.25" customHeight="1">
      <c r="C38" s="67" t="s">
        <v>37</v>
      </c>
      <c r="D38" s="77">
        <v>36.1</v>
      </c>
      <c r="E38" s="42" t="s">
        <v>44</v>
      </c>
      <c r="F38" s="40">
        <f>D38+'Упаковка (тара)'!G18</f>
        <v>68.35</v>
      </c>
    </row>
    <row r="39" spans="3:6" ht="24.75" customHeight="1">
      <c r="C39" s="68"/>
      <c r="D39" s="78"/>
      <c r="E39" s="60" t="s">
        <v>45</v>
      </c>
      <c r="F39" s="74">
        <f>D38*5+'Упаковка (тара)'!G20</f>
        <v>280.75</v>
      </c>
    </row>
    <row r="40" spans="3:6" ht="15" customHeight="1">
      <c r="C40" s="68"/>
      <c r="D40" s="78"/>
      <c r="E40" s="62"/>
      <c r="F40" s="75"/>
    </row>
    <row r="41" spans="3:6" ht="18.75" customHeight="1">
      <c r="C41" s="68"/>
      <c r="D41" s="78"/>
      <c r="E41" s="60" t="s">
        <v>46</v>
      </c>
      <c r="F41" s="74">
        <f>D38*10+'Упаковка (тара)'!G21</f>
        <v>537.5</v>
      </c>
    </row>
    <row r="42" spans="3:6" ht="15" customHeight="1">
      <c r="C42" s="69"/>
      <c r="D42" s="79"/>
      <c r="E42" s="62"/>
      <c r="F42" s="76"/>
    </row>
    <row r="43" spans="3:6" ht="1.5" customHeight="1">
      <c r="C43" s="56"/>
      <c r="D43" s="53"/>
      <c r="E43" s="37"/>
      <c r="F43" s="50"/>
    </row>
    <row r="44" spans="3:6" ht="31.5" customHeight="1">
      <c r="C44" s="67" t="s">
        <v>54</v>
      </c>
      <c r="D44" s="77">
        <v>27.93</v>
      </c>
      <c r="E44" s="42" t="s">
        <v>44</v>
      </c>
      <c r="F44" s="40">
        <f>D44+'Упаковка (тара)'!G18</f>
        <v>60.18</v>
      </c>
    </row>
    <row r="45" spans="3:6" ht="22.5" customHeight="1">
      <c r="C45" s="68"/>
      <c r="D45" s="78"/>
      <c r="E45" s="60" t="s">
        <v>45</v>
      </c>
      <c r="F45" s="74">
        <f>D44*5+'Упаковка (тара)'!G20</f>
        <v>239.9</v>
      </c>
    </row>
    <row r="46" spans="3:6" ht="9" customHeight="1">
      <c r="C46" s="68"/>
      <c r="D46" s="78"/>
      <c r="E46" s="63"/>
      <c r="F46" s="75"/>
    </row>
    <row r="47" spans="3:6" ht="18" customHeight="1">
      <c r="C47" s="68"/>
      <c r="D47" s="78"/>
      <c r="E47" s="60" t="s">
        <v>46</v>
      </c>
      <c r="F47" s="101">
        <f>D44*10+'Упаковка (тара)'!G21</f>
        <v>455.8</v>
      </c>
    </row>
    <row r="48" spans="3:6" ht="18.75" customHeight="1" thickBot="1">
      <c r="C48" s="73"/>
      <c r="D48" s="80"/>
      <c r="E48" s="61"/>
      <c r="F48" s="102"/>
    </row>
    <row r="49" spans="3:4" ht="18" customHeight="1">
      <c r="C49" s="10"/>
      <c r="D49" s="28"/>
    </row>
    <row r="60" ht="12.75" customHeight="1"/>
    <row r="61" ht="12.75" customHeight="1"/>
    <row r="62" ht="12.75" customHeight="1"/>
    <row r="63" ht="12.75" customHeight="1"/>
  </sheetData>
  <sheetProtection selectLockedCells="1" selectUnlockedCells="1"/>
  <mergeCells count="36">
    <mergeCell ref="D14:D18"/>
    <mergeCell ref="D20:D24"/>
    <mergeCell ref="D26:D30"/>
    <mergeCell ref="D32:D36"/>
    <mergeCell ref="D38:D42"/>
    <mergeCell ref="D44:D48"/>
    <mergeCell ref="F33:F34"/>
    <mergeCell ref="F35:F36"/>
    <mergeCell ref="F39:F40"/>
    <mergeCell ref="F41:F42"/>
    <mergeCell ref="F45:F46"/>
    <mergeCell ref="F47:F48"/>
    <mergeCell ref="F15:F16"/>
    <mergeCell ref="F17:F18"/>
    <mergeCell ref="F21:F22"/>
    <mergeCell ref="F23:F24"/>
    <mergeCell ref="F27:F28"/>
    <mergeCell ref="F29:F30"/>
    <mergeCell ref="C44:C48"/>
    <mergeCell ref="E15:E16"/>
    <mergeCell ref="E27:E28"/>
    <mergeCell ref="E39:E40"/>
    <mergeCell ref="C38:C42"/>
    <mergeCell ref="C20:C24"/>
    <mergeCell ref="C26:C30"/>
    <mergeCell ref="C14:C18"/>
    <mergeCell ref="C32:C36"/>
    <mergeCell ref="E17:E18"/>
    <mergeCell ref="E21:E22"/>
    <mergeCell ref="E23:E24"/>
    <mergeCell ref="E29:E30"/>
    <mergeCell ref="E33:E34"/>
    <mergeCell ref="E47:E48"/>
    <mergeCell ref="E35:E36"/>
    <mergeCell ref="E41:E42"/>
    <mergeCell ref="E45:E46"/>
  </mergeCells>
  <hyperlinks>
    <hyperlink ref="C8" r:id="rId1" display="WWW.LATADV.RU"/>
  </hyperlinks>
  <printOptions horizontalCentered="1"/>
  <pageMargins left="0.2362204724409449" right="0.2755905511811024" top="0.7480314960629921" bottom="0.1968503937007874" header="0.5118110236220472" footer="0.5118110236220472"/>
  <pageSetup fitToHeight="1" fitToWidth="1" horizontalDpi="600" verticalDpi="600" orientation="portrait" paperSize="9" scale="5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3"/>
  <sheetViews>
    <sheetView zoomScalePageLayoutView="0" workbookViewId="0" topLeftCell="A1">
      <selection activeCell="B82" sqref="B82"/>
    </sheetView>
  </sheetViews>
  <sheetFormatPr defaultColWidth="9.00390625" defaultRowHeight="12.75"/>
  <cols>
    <col min="2" max="2" width="89.375" style="0" customWidth="1"/>
    <col min="3" max="3" width="18.00390625" style="0" hidden="1" customWidth="1"/>
    <col min="4" max="4" width="13.25390625" style="0" customWidth="1"/>
    <col min="5" max="5" width="15.375" style="0" customWidth="1"/>
  </cols>
  <sheetData>
    <row r="1" spans="2:3" ht="15.75">
      <c r="B1" s="12"/>
      <c r="C1" s="12"/>
    </row>
    <row r="2" spans="2:3" ht="15.75">
      <c r="B2" s="12" t="s">
        <v>53</v>
      </c>
      <c r="C2" s="12"/>
    </row>
    <row r="3" spans="2:3" ht="15.75">
      <c r="B3" s="12"/>
      <c r="C3" s="12"/>
    </row>
    <row r="9" ht="9" customHeight="1"/>
    <row r="10" spans="1:3" ht="12.75">
      <c r="A10" s="3"/>
      <c r="B10" s="4" t="s">
        <v>1</v>
      </c>
      <c r="C10" s="54"/>
    </row>
    <row r="11" spans="1:3" ht="6.75" customHeight="1">
      <c r="A11" s="3"/>
      <c r="B11" s="4"/>
      <c r="C11" s="54"/>
    </row>
    <row r="12" spans="1:3" ht="12.75">
      <c r="A12" s="3"/>
      <c r="B12" s="2" t="s">
        <v>26</v>
      </c>
      <c r="C12" s="2"/>
    </row>
    <row r="13" ht="7.5" customHeight="1" thickBot="1"/>
    <row r="14" spans="2:8" s="1" customFormat="1" ht="51.75" customHeight="1">
      <c r="B14" s="13" t="s">
        <v>0</v>
      </c>
      <c r="C14" s="107" t="s">
        <v>49</v>
      </c>
      <c r="D14" s="108" t="s">
        <v>38</v>
      </c>
      <c r="E14" s="38" t="s">
        <v>50</v>
      </c>
      <c r="F14"/>
      <c r="G14"/>
      <c r="H14"/>
    </row>
    <row r="15" spans="2:5" ht="3" customHeight="1">
      <c r="B15" s="6"/>
      <c r="C15" s="8"/>
      <c r="D15" s="8"/>
      <c r="E15" s="39"/>
    </row>
    <row r="16" spans="2:5" ht="11.25" customHeight="1">
      <c r="B16" s="82" t="s">
        <v>6</v>
      </c>
      <c r="C16" s="77">
        <v>50.09</v>
      </c>
      <c r="D16" s="103" t="s">
        <v>39</v>
      </c>
      <c r="E16" s="40">
        <f>C16*1.4+'Упаковка (тара)'!G12</f>
        <v>95.726</v>
      </c>
    </row>
    <row r="17" spans="2:5" ht="14.25" customHeight="1">
      <c r="B17" s="83"/>
      <c r="C17" s="92"/>
      <c r="D17" s="103" t="s">
        <v>40</v>
      </c>
      <c r="E17" s="40">
        <f>C16*2.5+'Упаковка (тара)'!G13</f>
        <v>160.97500000000002</v>
      </c>
    </row>
    <row r="18" spans="2:5" ht="13.5" customHeight="1">
      <c r="B18" s="83"/>
      <c r="C18" s="92"/>
      <c r="D18" s="103" t="s">
        <v>41</v>
      </c>
      <c r="E18" s="40">
        <f>C16*4.5+'Упаковка (тара)'!G14</f>
        <v>278.65500000000003</v>
      </c>
    </row>
    <row r="19" spans="2:5" ht="14.25" customHeight="1">
      <c r="B19" s="84"/>
      <c r="C19" s="92"/>
      <c r="D19" s="103" t="s">
        <v>42</v>
      </c>
      <c r="E19" s="40">
        <f>C16*8+'Упаковка (тара)'!G15</f>
        <v>489.72</v>
      </c>
    </row>
    <row r="20" spans="2:5" ht="10.5" customHeight="1">
      <c r="B20" s="84"/>
      <c r="C20" s="92"/>
      <c r="D20" s="103" t="s">
        <v>43</v>
      </c>
      <c r="E20" s="40">
        <f>C16*15+'Упаковка (тара)'!G16</f>
        <v>897.85</v>
      </c>
    </row>
    <row r="21" spans="2:5" ht="13.5" customHeight="1">
      <c r="B21" s="85"/>
      <c r="C21" s="94"/>
      <c r="D21" s="103" t="s">
        <v>55</v>
      </c>
      <c r="E21" s="40">
        <f>C16*25+'Упаковка (тара)'!G17</f>
        <v>1472.5</v>
      </c>
    </row>
    <row r="22" spans="2:5" ht="2.25" customHeight="1">
      <c r="B22" s="5"/>
      <c r="C22" s="7"/>
      <c r="D22" s="7"/>
      <c r="E22" s="41"/>
    </row>
    <row r="23" spans="2:5" ht="15.75" customHeight="1">
      <c r="B23" s="70" t="s">
        <v>31</v>
      </c>
      <c r="C23" s="77">
        <v>62.65</v>
      </c>
      <c r="D23" s="104" t="s">
        <v>39</v>
      </c>
      <c r="E23" s="40">
        <f>C23*1.4+'Упаковка (тара)'!G12</f>
        <v>113.31</v>
      </c>
    </row>
    <row r="24" spans="2:5" ht="16.5" customHeight="1">
      <c r="B24" s="86"/>
      <c r="C24" s="92"/>
      <c r="D24" s="104" t="s">
        <v>40</v>
      </c>
      <c r="E24" s="40">
        <f>C23*2.5+'Упаковка (тара)'!G13</f>
        <v>192.375</v>
      </c>
    </row>
    <row r="25" spans="2:5" ht="17.25" customHeight="1">
      <c r="B25" s="86"/>
      <c r="C25" s="92"/>
      <c r="D25" s="104" t="s">
        <v>41</v>
      </c>
      <c r="E25" s="40">
        <f>C23*4.5+'Упаковка (тара)'!G14</f>
        <v>335.175</v>
      </c>
    </row>
    <row r="26" spans="2:5" ht="16.5" customHeight="1">
      <c r="B26" s="86"/>
      <c r="C26" s="92"/>
      <c r="D26" s="104" t="s">
        <v>42</v>
      </c>
      <c r="E26" s="40">
        <f>C23*8+'Упаковка (тара)'!G15</f>
        <v>590.2</v>
      </c>
    </row>
    <row r="27" spans="2:5" ht="17.25" customHeight="1">
      <c r="B27" s="86"/>
      <c r="C27" s="92"/>
      <c r="D27" s="104" t="s">
        <v>43</v>
      </c>
      <c r="E27" s="40">
        <f>C23*15+'Упаковка (тара)'!G16</f>
        <v>1086.25</v>
      </c>
    </row>
    <row r="28" spans="2:5" ht="14.25" customHeight="1">
      <c r="B28" s="87"/>
      <c r="C28" s="94"/>
      <c r="D28" s="105" t="s">
        <v>55</v>
      </c>
      <c r="E28" s="40">
        <f>C23*25+'Упаковка (тара)'!G17</f>
        <v>1786.5</v>
      </c>
    </row>
    <row r="29" spans="2:5" ht="2.25" customHeight="1">
      <c r="B29" s="36"/>
      <c r="C29" s="55"/>
      <c r="D29" s="9"/>
      <c r="E29" s="43"/>
    </row>
    <row r="30" spans="2:5" ht="18.75" customHeight="1">
      <c r="B30" s="70" t="s">
        <v>32</v>
      </c>
      <c r="C30" s="77">
        <v>120.23</v>
      </c>
      <c r="D30" s="104" t="s">
        <v>39</v>
      </c>
      <c r="E30" s="40">
        <f>C30*1.4+'Упаковка (тара)'!G12</f>
        <v>193.922</v>
      </c>
    </row>
    <row r="31" spans="2:5" ht="19.5" customHeight="1">
      <c r="B31" s="88"/>
      <c r="C31" s="92"/>
      <c r="D31" s="104" t="s">
        <v>40</v>
      </c>
      <c r="E31" s="40">
        <f>C30*2.5+'Упаковка (тара)'!G13</f>
        <v>336.325</v>
      </c>
    </row>
    <row r="32" spans="2:5" ht="19.5" customHeight="1">
      <c r="B32" s="88"/>
      <c r="C32" s="92"/>
      <c r="D32" s="104" t="s">
        <v>41</v>
      </c>
      <c r="E32" s="40">
        <f>C30*4.5+'Упаковка (тара)'!G14</f>
        <v>594.285</v>
      </c>
    </row>
    <row r="33" spans="2:5" ht="20.25" customHeight="1">
      <c r="B33" s="88"/>
      <c r="C33" s="92"/>
      <c r="D33" s="104" t="s">
        <v>42</v>
      </c>
      <c r="E33" s="40">
        <f>C30*8+'Упаковка (тара)'!G15</f>
        <v>1050.8400000000001</v>
      </c>
    </row>
    <row r="34" spans="2:5" ht="21" customHeight="1">
      <c r="B34" s="89"/>
      <c r="C34" s="92"/>
      <c r="D34" s="104" t="s">
        <v>43</v>
      </c>
      <c r="E34" s="40">
        <f>C30*15+'Упаковка (тара)'!G16</f>
        <v>1949.95</v>
      </c>
    </row>
    <row r="35" spans="2:5" ht="22.5" customHeight="1">
      <c r="B35" s="90"/>
      <c r="C35" s="94"/>
      <c r="D35" s="105" t="s">
        <v>55</v>
      </c>
      <c r="E35" s="40">
        <f>C30*25+'Упаковка (тара)'!G17</f>
        <v>3226</v>
      </c>
    </row>
    <row r="36" spans="2:5" ht="2.25" customHeight="1">
      <c r="B36" s="11"/>
      <c r="C36" s="9"/>
      <c r="D36" s="44"/>
      <c r="E36" s="45"/>
    </row>
    <row r="37" spans="2:5" ht="19.5" customHeight="1">
      <c r="B37" s="70" t="s">
        <v>33</v>
      </c>
      <c r="C37" s="77">
        <v>105.27</v>
      </c>
      <c r="D37" s="104" t="s">
        <v>39</v>
      </c>
      <c r="E37" s="40">
        <f>C37*1.4+'Упаковка (тара)'!G12</f>
        <v>172.97799999999998</v>
      </c>
    </row>
    <row r="38" spans="2:5" ht="20.25" customHeight="1">
      <c r="B38" s="88"/>
      <c r="C38" s="92"/>
      <c r="D38" s="104" t="s">
        <v>40</v>
      </c>
      <c r="E38" s="40">
        <f>C37*2.5+'Упаковка (тара)'!G13</f>
        <v>298.925</v>
      </c>
    </row>
    <row r="39" spans="2:5" ht="21" customHeight="1">
      <c r="B39" s="88"/>
      <c r="C39" s="92"/>
      <c r="D39" s="104" t="s">
        <v>41</v>
      </c>
      <c r="E39" s="40">
        <f>C37*4.5+'Упаковка (тара)'!G14</f>
        <v>526.9649999999999</v>
      </c>
    </row>
    <row r="40" spans="2:5" ht="21.75" customHeight="1">
      <c r="B40" s="88"/>
      <c r="C40" s="92"/>
      <c r="D40" s="104" t="s">
        <v>42</v>
      </c>
      <c r="E40" s="40">
        <f>C37*8+'Упаковка (тара)'!G15</f>
        <v>931.16</v>
      </c>
    </row>
    <row r="41" spans="2:5" ht="19.5" customHeight="1">
      <c r="B41" s="89"/>
      <c r="C41" s="92"/>
      <c r="D41" s="104" t="s">
        <v>43</v>
      </c>
      <c r="E41" s="40">
        <f>C37*15+'Упаковка (тара)'!G16</f>
        <v>1725.55</v>
      </c>
    </row>
    <row r="42" spans="2:5" ht="19.5" customHeight="1">
      <c r="B42" s="90"/>
      <c r="C42" s="94"/>
      <c r="D42" s="105" t="s">
        <v>55</v>
      </c>
      <c r="E42" s="40">
        <f>C37*25+'Упаковка (тара)'!G17</f>
        <v>2852</v>
      </c>
    </row>
    <row r="43" spans="2:5" ht="2.25" customHeight="1">
      <c r="B43" s="14"/>
      <c r="C43" s="15"/>
      <c r="D43" s="15"/>
      <c r="E43" s="15"/>
    </row>
    <row r="44" spans="2:5" ht="17.25" customHeight="1">
      <c r="B44" s="70" t="s">
        <v>34</v>
      </c>
      <c r="C44" s="77">
        <v>116.1</v>
      </c>
      <c r="D44" s="104" t="s">
        <v>39</v>
      </c>
      <c r="E44" s="40">
        <f>C44*1.4+'Упаковка (тара)'!G12</f>
        <v>188.14</v>
      </c>
    </row>
    <row r="45" spans="2:5" ht="18.75" customHeight="1">
      <c r="B45" s="88"/>
      <c r="C45" s="92"/>
      <c r="D45" s="104" t="s">
        <v>40</v>
      </c>
      <c r="E45" s="40">
        <f>C44*2.5+'Упаковка (тара)'!G13</f>
        <v>326</v>
      </c>
    </row>
    <row r="46" spans="2:5" ht="21" customHeight="1">
      <c r="B46" s="88"/>
      <c r="C46" s="92"/>
      <c r="D46" s="104" t="s">
        <v>41</v>
      </c>
      <c r="E46" s="40">
        <f>C44*4.5+'Упаковка (тара)'!G14</f>
        <v>575.6999999999999</v>
      </c>
    </row>
    <row r="47" spans="2:5" ht="19.5" customHeight="1">
      <c r="B47" s="88"/>
      <c r="C47" s="92"/>
      <c r="D47" s="104" t="s">
        <v>42</v>
      </c>
      <c r="E47" s="40">
        <f>C44*8+'Упаковка (тара)'!G15</f>
        <v>1017.8</v>
      </c>
    </row>
    <row r="48" spans="2:5" ht="19.5" customHeight="1">
      <c r="B48" s="89"/>
      <c r="C48" s="92"/>
      <c r="D48" s="104" t="s">
        <v>43</v>
      </c>
      <c r="E48" s="40">
        <f>C44*15+'Упаковка (тара)'!G16</f>
        <v>1888</v>
      </c>
    </row>
    <row r="49" spans="2:5" ht="18" customHeight="1">
      <c r="B49" s="90"/>
      <c r="C49" s="94"/>
      <c r="D49" s="105" t="s">
        <v>55</v>
      </c>
      <c r="E49" s="40">
        <f>C44*25+'Упаковка (тара)'!G17</f>
        <v>3122.75</v>
      </c>
    </row>
    <row r="50" spans="2:5" ht="2.25" customHeight="1">
      <c r="B50" s="5"/>
      <c r="C50" s="7"/>
      <c r="D50" s="7"/>
      <c r="E50" s="7"/>
    </row>
    <row r="51" spans="2:5" ht="16.5" customHeight="1">
      <c r="B51" s="67" t="s">
        <v>35</v>
      </c>
      <c r="C51" s="77">
        <v>143.96</v>
      </c>
      <c r="D51" s="42" t="s">
        <v>39</v>
      </c>
      <c r="E51" s="40">
        <f>C51*1.4+'Упаковка (тара)'!G12</f>
        <v>227.144</v>
      </c>
    </row>
    <row r="52" spans="2:5" ht="16.5" customHeight="1">
      <c r="B52" s="91"/>
      <c r="C52" s="92"/>
      <c r="D52" s="42" t="s">
        <v>40</v>
      </c>
      <c r="E52" s="40">
        <f>C51*2.5+'Упаковка (тара)'!G13</f>
        <v>395.65000000000003</v>
      </c>
    </row>
    <row r="53" spans="2:5" ht="16.5" customHeight="1">
      <c r="B53" s="91"/>
      <c r="C53" s="92"/>
      <c r="D53" s="42" t="s">
        <v>41</v>
      </c>
      <c r="E53" s="40">
        <f>C51*4.5+'Упаковка (тара)'!G14</f>
        <v>701.07</v>
      </c>
    </row>
    <row r="54" spans="2:5" ht="18" customHeight="1">
      <c r="B54" s="68"/>
      <c r="C54" s="92"/>
      <c r="D54" s="57" t="s">
        <v>42</v>
      </c>
      <c r="E54" s="40">
        <f>C51*8+'Упаковка (тара)'!G15</f>
        <v>1240.68</v>
      </c>
    </row>
    <row r="55" spans="2:5" ht="18" customHeight="1">
      <c r="B55" s="68"/>
      <c r="C55" s="92"/>
      <c r="D55" s="57" t="s">
        <v>43</v>
      </c>
      <c r="E55" s="40">
        <f>C51*15+'Упаковка (тара)'!G16</f>
        <v>2305.9</v>
      </c>
    </row>
    <row r="56" spans="2:5" ht="15" customHeight="1">
      <c r="B56" s="69"/>
      <c r="C56" s="94"/>
      <c r="D56" s="42" t="s">
        <v>55</v>
      </c>
      <c r="E56" s="40">
        <f>C51*25+'Упаковка (тара)'!G17</f>
        <v>3819.25</v>
      </c>
    </row>
    <row r="57" spans="2:5" ht="2.25" customHeight="1">
      <c r="B57" s="5"/>
      <c r="C57" s="7"/>
      <c r="D57" s="7"/>
      <c r="E57" s="7"/>
    </row>
    <row r="58" spans="2:5" ht="15" customHeight="1">
      <c r="B58" s="67" t="s">
        <v>51</v>
      </c>
      <c r="C58" s="77">
        <v>150.14</v>
      </c>
      <c r="D58" s="42" t="s">
        <v>39</v>
      </c>
      <c r="E58" s="40">
        <f>C58*1.4+'Упаковка (тара)'!G12</f>
        <v>235.79599999999996</v>
      </c>
    </row>
    <row r="59" spans="2:5" ht="15.75" customHeight="1">
      <c r="B59" s="91"/>
      <c r="C59" s="92"/>
      <c r="D59" s="42" t="s">
        <v>40</v>
      </c>
      <c r="E59" s="40">
        <f>C58*2.5+'Упаковка (тара)'!G13</f>
        <v>411.09999999999997</v>
      </c>
    </row>
    <row r="60" spans="2:5" ht="17.25" customHeight="1">
      <c r="B60" s="91"/>
      <c r="C60" s="92"/>
      <c r="D60" s="42" t="s">
        <v>41</v>
      </c>
      <c r="E60" s="40">
        <f>C58*4.5+'Упаковка (тара)'!G14</f>
        <v>728.8799999999999</v>
      </c>
    </row>
    <row r="61" spans="2:5" ht="16.5" customHeight="1">
      <c r="B61" s="68"/>
      <c r="C61" s="92"/>
      <c r="D61" s="57" t="s">
        <v>42</v>
      </c>
      <c r="E61" s="40">
        <f>C58*8+'Упаковка (тара)'!G15</f>
        <v>1290.12</v>
      </c>
    </row>
    <row r="62" spans="2:5" ht="15.75" customHeight="1">
      <c r="B62" s="68"/>
      <c r="C62" s="92"/>
      <c r="D62" s="57" t="s">
        <v>43</v>
      </c>
      <c r="E62" s="40">
        <f>C58*15+'Упаковка (тара)'!G16</f>
        <v>2398.6</v>
      </c>
    </row>
    <row r="63" spans="2:5" ht="18.75" customHeight="1" thickBot="1">
      <c r="B63" s="73"/>
      <c r="C63" s="93"/>
      <c r="D63" s="46" t="s">
        <v>55</v>
      </c>
      <c r="E63" s="106">
        <f>C58*25+'Упаковка (тара)'!G17</f>
        <v>3973.7499999999995</v>
      </c>
    </row>
  </sheetData>
  <sheetProtection selectLockedCells="1" selectUnlockedCells="1"/>
  <mergeCells count="14">
    <mergeCell ref="C58:C63"/>
    <mergeCell ref="C16:C21"/>
    <mergeCell ref="C23:C28"/>
    <mergeCell ref="C30:C35"/>
    <mergeCell ref="C37:C42"/>
    <mergeCell ref="C44:C49"/>
    <mergeCell ref="C51:C56"/>
    <mergeCell ref="B58:B63"/>
    <mergeCell ref="B51:B56"/>
    <mergeCell ref="B16:B21"/>
    <mergeCell ref="B23:B28"/>
    <mergeCell ref="B44:B49"/>
    <mergeCell ref="B30:B35"/>
    <mergeCell ref="B37:B42"/>
  </mergeCells>
  <hyperlinks>
    <hyperlink ref="B10" r:id="rId1" display="WWW.LATADV.RU"/>
  </hyperlinks>
  <printOptions/>
  <pageMargins left="0.6299212598425197" right="0.07874015748031496" top="0.3937007874015748" bottom="0.31496062992125984" header="0.5118110236220472" footer="0.5118110236220472"/>
  <pageSetup fitToHeight="1" fitToWidth="1" horizontalDpi="600" verticalDpi="600" orientation="portrait" paperSize="9" scale="6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4:G25"/>
  <sheetViews>
    <sheetView zoomScalePageLayoutView="0" workbookViewId="0" topLeftCell="A1">
      <selection activeCell="M17" sqref="M17"/>
    </sheetView>
  </sheetViews>
  <sheetFormatPr defaultColWidth="9.00390625" defaultRowHeight="12.75"/>
  <cols>
    <col min="2" max="2" width="11.00390625" style="0" customWidth="1"/>
    <col min="3" max="3" width="58.25390625" style="0" customWidth="1"/>
    <col min="4" max="4" width="9.875" style="0" customWidth="1"/>
    <col min="5" max="5" width="0.12890625" style="0" customWidth="1"/>
    <col min="6" max="6" width="18.75390625" style="0" hidden="1" customWidth="1"/>
    <col min="7" max="7" width="18.375" style="0" customWidth="1"/>
  </cols>
  <sheetData>
    <row r="4" spans="3:6" ht="15.75">
      <c r="C4" s="81" t="s">
        <v>7</v>
      </c>
      <c r="D4" s="81"/>
      <c r="E4" s="81"/>
      <c r="F4" s="95"/>
    </row>
    <row r="7" spans="2:5" ht="12.75">
      <c r="B7" s="96" t="s">
        <v>1</v>
      </c>
      <c r="C7" s="97"/>
      <c r="D7" s="29"/>
      <c r="E7" s="30"/>
    </row>
    <row r="8" spans="3:5" ht="12.75">
      <c r="C8" s="29"/>
      <c r="D8" s="29"/>
      <c r="E8" s="30"/>
    </row>
    <row r="9" spans="2:5" ht="12.75">
      <c r="B9" s="98" t="s">
        <v>26</v>
      </c>
      <c r="C9" s="97"/>
      <c r="D9" s="29"/>
      <c r="E9" s="30"/>
    </row>
    <row r="10" ht="13.5" thickBot="1"/>
    <row r="11" spans="2:7" ht="16.5" thickBot="1">
      <c r="B11" s="16" t="s">
        <v>3</v>
      </c>
      <c r="C11" s="17" t="s">
        <v>0</v>
      </c>
      <c r="D11" s="17" t="s">
        <v>4</v>
      </c>
      <c r="E11" s="17" t="s">
        <v>56</v>
      </c>
      <c r="F11" s="99" t="s">
        <v>57</v>
      </c>
      <c r="G11" s="18" t="s">
        <v>58</v>
      </c>
    </row>
    <row r="12" spans="2:7" ht="19.5" customHeight="1">
      <c r="B12" s="22" t="s">
        <v>8</v>
      </c>
      <c r="C12" s="20" t="s">
        <v>9</v>
      </c>
      <c r="D12" s="25" t="s">
        <v>5</v>
      </c>
      <c r="E12" s="31">
        <v>14.88</v>
      </c>
      <c r="F12" s="31">
        <v>7</v>
      </c>
      <c r="G12" s="23">
        <f aca="true" t="shared" si="0" ref="G12:G25">E12*1.25+F12</f>
        <v>25.6</v>
      </c>
    </row>
    <row r="13" spans="2:7" ht="19.5" customHeight="1">
      <c r="B13" s="22" t="s">
        <v>10</v>
      </c>
      <c r="C13" s="20" t="s">
        <v>59</v>
      </c>
      <c r="D13" s="25" t="s">
        <v>5</v>
      </c>
      <c r="E13" s="32">
        <v>23</v>
      </c>
      <c r="F13" s="32">
        <v>7</v>
      </c>
      <c r="G13" s="23">
        <f t="shared" si="0"/>
        <v>35.75</v>
      </c>
    </row>
    <row r="14" spans="2:7" ht="19.5" customHeight="1">
      <c r="B14" s="22" t="s">
        <v>67</v>
      </c>
      <c r="C14" s="20" t="s">
        <v>60</v>
      </c>
      <c r="D14" s="25" t="s">
        <v>5</v>
      </c>
      <c r="E14" s="32">
        <v>37</v>
      </c>
      <c r="F14" s="32">
        <v>7</v>
      </c>
      <c r="G14" s="23">
        <f t="shared" si="0"/>
        <v>53.25</v>
      </c>
    </row>
    <row r="15" spans="2:7" ht="19.5" customHeight="1">
      <c r="B15" s="22" t="s">
        <v>11</v>
      </c>
      <c r="C15" s="20" t="s">
        <v>61</v>
      </c>
      <c r="D15" s="25" t="s">
        <v>5</v>
      </c>
      <c r="E15" s="32">
        <v>60</v>
      </c>
      <c r="F15" s="32">
        <v>14</v>
      </c>
      <c r="G15" s="23">
        <f t="shared" si="0"/>
        <v>89</v>
      </c>
    </row>
    <row r="16" spans="2:7" ht="19.5" customHeight="1">
      <c r="B16" s="22" t="s">
        <v>12</v>
      </c>
      <c r="C16" s="20" t="s">
        <v>62</v>
      </c>
      <c r="D16" s="25" t="s">
        <v>5</v>
      </c>
      <c r="E16" s="32">
        <v>106</v>
      </c>
      <c r="F16" s="32">
        <v>14</v>
      </c>
      <c r="G16" s="23">
        <f t="shared" si="0"/>
        <v>146.5</v>
      </c>
    </row>
    <row r="17" spans="2:7" ht="19.5" customHeight="1">
      <c r="B17" s="22" t="s">
        <v>13</v>
      </c>
      <c r="C17" s="20" t="s">
        <v>63</v>
      </c>
      <c r="D17" s="25" t="s">
        <v>5</v>
      </c>
      <c r="E17" s="32">
        <v>165</v>
      </c>
      <c r="F17" s="32">
        <v>14</v>
      </c>
      <c r="G17" s="23">
        <f t="shared" si="0"/>
        <v>220.25</v>
      </c>
    </row>
    <row r="18" spans="2:7" ht="19.5" customHeight="1">
      <c r="B18" s="22" t="s">
        <v>14</v>
      </c>
      <c r="C18" s="19" t="s">
        <v>64</v>
      </c>
      <c r="D18" s="25" t="s">
        <v>5</v>
      </c>
      <c r="E18" s="32">
        <v>23</v>
      </c>
      <c r="F18" s="32">
        <v>3.5</v>
      </c>
      <c r="G18" s="23">
        <f>E18*1.25+F18</f>
        <v>32.25</v>
      </c>
    </row>
    <row r="19" spans="2:7" ht="19.5" customHeight="1">
      <c r="B19" s="22" t="s">
        <v>15</v>
      </c>
      <c r="C19" s="19" t="s">
        <v>16</v>
      </c>
      <c r="D19" s="25" t="s">
        <v>5</v>
      </c>
      <c r="E19" s="32">
        <v>58.8</v>
      </c>
      <c r="F19" s="32">
        <v>14</v>
      </c>
      <c r="G19" s="23">
        <f t="shared" si="0"/>
        <v>87.5</v>
      </c>
    </row>
    <row r="20" spans="2:7" ht="19.5" customHeight="1">
      <c r="B20" s="22" t="s">
        <v>17</v>
      </c>
      <c r="C20" s="19" t="s">
        <v>18</v>
      </c>
      <c r="D20" s="25" t="s">
        <v>5</v>
      </c>
      <c r="E20" s="32">
        <v>69</v>
      </c>
      <c r="F20" s="32">
        <v>14</v>
      </c>
      <c r="G20" s="23">
        <f t="shared" si="0"/>
        <v>100.25</v>
      </c>
    </row>
    <row r="21" spans="2:7" ht="19.5" customHeight="1">
      <c r="B21" s="22" t="s">
        <v>19</v>
      </c>
      <c r="C21" s="19" t="s">
        <v>20</v>
      </c>
      <c r="D21" s="25" t="s">
        <v>5</v>
      </c>
      <c r="E21" s="32">
        <v>130</v>
      </c>
      <c r="F21" s="32">
        <v>14</v>
      </c>
      <c r="G21" s="23">
        <f t="shared" si="0"/>
        <v>176.5</v>
      </c>
    </row>
    <row r="22" spans="2:7" ht="19.5" customHeight="1">
      <c r="B22" s="22" t="s">
        <v>21</v>
      </c>
      <c r="C22" s="19" t="s">
        <v>22</v>
      </c>
      <c r="D22" s="25" t="s">
        <v>5</v>
      </c>
      <c r="E22" s="32">
        <v>300</v>
      </c>
      <c r="F22" s="32">
        <v>14</v>
      </c>
      <c r="G22" s="23">
        <f t="shared" si="0"/>
        <v>389</v>
      </c>
    </row>
    <row r="23" spans="2:7" ht="19.5" customHeight="1">
      <c r="B23" s="22" t="s">
        <v>65</v>
      </c>
      <c r="C23" s="20" t="s">
        <v>23</v>
      </c>
      <c r="D23" s="26" t="s">
        <v>5</v>
      </c>
      <c r="E23" s="31">
        <v>780</v>
      </c>
      <c r="F23" s="32">
        <v>14</v>
      </c>
      <c r="G23" s="23">
        <f t="shared" si="0"/>
        <v>989</v>
      </c>
    </row>
    <row r="24" spans="2:7" ht="19.5" customHeight="1">
      <c r="B24" s="22" t="s">
        <v>66</v>
      </c>
      <c r="C24" s="20" t="s">
        <v>28</v>
      </c>
      <c r="D24" s="26" t="s">
        <v>5</v>
      </c>
      <c r="E24" s="31">
        <v>1380</v>
      </c>
      <c r="F24" s="32">
        <v>14</v>
      </c>
      <c r="G24" s="23">
        <f t="shared" si="0"/>
        <v>1739</v>
      </c>
    </row>
    <row r="25" spans="2:7" ht="19.5" customHeight="1" thickBot="1">
      <c r="B25" s="22" t="s">
        <v>24</v>
      </c>
      <c r="C25" s="21" t="s">
        <v>25</v>
      </c>
      <c r="D25" s="27" t="s">
        <v>5</v>
      </c>
      <c r="E25" s="33">
        <v>2340</v>
      </c>
      <c r="F25" s="100">
        <v>14</v>
      </c>
      <c r="G25" s="24">
        <f t="shared" si="0"/>
        <v>2939</v>
      </c>
    </row>
  </sheetData>
  <sheetProtection/>
  <mergeCells count="3">
    <mergeCell ref="C4:F4"/>
    <mergeCell ref="B7:C7"/>
    <mergeCell ref="B9:C9"/>
  </mergeCells>
  <hyperlinks>
    <hyperlink ref="B7" r:id="rId1" display="WWW.LATA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Aleks</cp:lastModifiedBy>
  <cp:lastPrinted>2017-04-27T01:55:39Z</cp:lastPrinted>
  <dcterms:created xsi:type="dcterms:W3CDTF">2005-03-10T08:57:56Z</dcterms:created>
  <dcterms:modified xsi:type="dcterms:W3CDTF">2017-05-02T03:06:35Z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